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32" i="1"/>
  <c r="G31" i="1"/>
  <c r="G43" i="1" l="1"/>
  <c r="G42" i="1"/>
  <c r="G38" i="1"/>
  <c r="G34" i="1"/>
  <c r="G40" i="1"/>
  <c r="G39" i="1"/>
  <c r="G44" i="1"/>
  <c r="G41" i="1"/>
  <c r="H21" i="1"/>
  <c r="H22" i="1"/>
  <c r="G54" i="1" l="1"/>
  <c r="H23" i="1" s="1"/>
  <c r="H25" i="1" s="1"/>
</calcChain>
</file>

<file path=xl/sharedStrings.xml><?xml version="1.0" encoding="utf-8"?>
<sst xmlns="http://schemas.openxmlformats.org/spreadsheetml/2006/main" count="65" uniqueCount="56">
  <si>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</si>
  <si>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</si>
  <si>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</si>
  <si>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</si>
  <si>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</si>
  <si>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</si>
  <si>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</si>
  <si>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</si>
  <si>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</si>
  <si>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</si>
  <si>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</si>
  <si>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</si>
  <si>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</si>
  <si>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</si>
  <si>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</si>
  <si>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</si>
  <si>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</si>
  <si>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3 подъезда</t>
    </r>
  </si>
  <si>
    <t>1.6. Количество квартир: 27</t>
  </si>
  <si>
    <r>
      <t xml:space="preserve">1.4. Площадь жилых помещений- 1284,4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</si>
  <si>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1.7. Степень износа: 35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</si>
  <si>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</si>
  <si>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</si>
  <si>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</si>
  <si>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</si>
  <si>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</si>
  <si>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</si>
  <si>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18.03.2022г.</t>
  </si>
  <si>
    <t>Специалист по МКД:</t>
  </si>
  <si>
    <t>Управление МКД 1 полугодие</t>
  </si>
  <si>
    <t>тариф</t>
  </si>
  <si>
    <t>Управление МКД 2 полугодие</t>
  </si>
  <si>
    <t>1.8. Кадастровый номер 66:11:4301001:853</t>
  </si>
  <si>
    <t>1.9. Год постройки: 1983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</si>
  <si>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Ленина, 59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</si>
  <si>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</si>
  <si>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Е.В. Вигриянова</t>
  </si>
  <si>
    <t>Предыдущий остаток на 01.01.2022г, (руб)</t>
  </si>
  <si>
    <t>Остаток денежных средств на 01.01.2023г., (руб)</t>
  </si>
  <si>
    <t>2022г</t>
  </si>
  <si>
    <t>Чистка фильтра общедомового хвс, ч/ч</t>
  </si>
  <si>
    <t>Замена крана на хВС, ч/ч</t>
  </si>
  <si>
    <t>Ремонт полов подъезда № 2</t>
  </si>
  <si>
    <t>Ремонт полов подъезда № 3</t>
  </si>
  <si>
    <t>Продув стояка хвс, ч/ч</t>
  </si>
  <si>
    <t xml:space="preserve">Чистка канализации,м </t>
  </si>
  <si>
    <t>Закрытие слухового окна, шт</t>
  </si>
  <si>
    <t>Чистка канализации в подвале до промежуточного колодца</t>
  </si>
  <si>
    <t>Замена крана на стояке ХВС</t>
  </si>
  <si>
    <t>Чистка общедомового счетчика ХВС</t>
  </si>
  <si>
    <t>Чистка канализации 3 подъезд</t>
  </si>
  <si>
    <t>Установка двери ПВХ в тамбуре 3 подъезд</t>
  </si>
  <si>
    <t>Ремонт подъезда 3</t>
  </si>
  <si>
    <t>Ремонт откосов</t>
  </si>
  <si>
    <t>Установка табличек на подъезды</t>
  </si>
  <si>
    <t>Израсходовано денежных средств за 2022год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</si>
</sst>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34" workbookViewId="0">
      <selection activeCell="K38" sqref="K38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style="5" customWidth="1"/>
    <col min="8" max="8" width="2.85546875" style="5" customWidth="1"/>
    <col min="9" max="9" width="10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34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6" spans="1:9" x14ac:dyDescent="0.25">
      <c r="A6" s="17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20</v>
      </c>
    </row>
    <row r="14" spans="1:9" s="6" customFormat="1" x14ac:dyDescent="0.25">
      <c r="A14" t="s">
        <v>32</v>
      </c>
    </row>
    <row r="15" spans="1:9" s="6" customFormat="1" x14ac:dyDescent="0.25">
      <c r="A15" t="s">
        <v>33</v>
      </c>
    </row>
    <row r="17" spans="1:9" x14ac:dyDescent="0.25">
      <c r="A17" s="19" t="s">
        <v>4</v>
      </c>
      <c r="B17" s="20"/>
      <c r="C17" s="20"/>
      <c r="D17" s="20"/>
      <c r="E17" s="20"/>
      <c r="F17" s="20"/>
      <c r="G17" s="20"/>
      <c r="H17" s="20"/>
      <c r="I17" s="20"/>
    </row>
    <row r="18" spans="1:9" ht="30" customHeight="1" x14ac:dyDescent="0.25">
      <c r="A18" s="21" t="s">
        <v>8</v>
      </c>
      <c r="B18" s="22"/>
      <c r="C18" s="22"/>
      <c r="D18" s="22"/>
      <c r="E18" s="22"/>
      <c r="F18" s="22"/>
      <c r="G18" s="22"/>
      <c r="H18" s="22"/>
      <c r="I18" s="22"/>
    </row>
    <row r="19" spans="1:9" x14ac:dyDescent="0.25">
      <c r="A19" s="7" t="s">
        <v>5</v>
      </c>
      <c r="B19" s="24"/>
      <c r="C19" s="24"/>
      <c r="D19" s="24"/>
      <c r="E19" s="24"/>
      <c r="F19" s="24"/>
      <c r="G19" s="8"/>
      <c r="H19" s="9">
        <v>279097.49</v>
      </c>
      <c r="I19" s="10"/>
    </row>
    <row r="20" spans="1:9" x14ac:dyDescent="0.25">
      <c r="A20" s="7" t="s">
        <v>6</v>
      </c>
      <c r="B20" s="24"/>
      <c r="C20" s="24"/>
      <c r="D20" s="24"/>
      <c r="E20" s="24"/>
      <c r="F20" s="24"/>
      <c r="G20" s="8"/>
      <c r="H20" s="9">
        <v>280115.28000000003</v>
      </c>
      <c r="I20" s="10"/>
    </row>
    <row r="21" spans="1:9" x14ac:dyDescent="0.25">
      <c r="A21" s="7" t="s">
        <v>26</v>
      </c>
      <c r="B21" s="24"/>
      <c r="C21" s="24"/>
      <c r="D21" s="24"/>
      <c r="E21" s="24"/>
      <c r="F21" s="24"/>
      <c r="G21" s="8"/>
      <c r="H21" s="9">
        <f>SUM(H20-H19)</f>
        <v>1017.7900000000373</v>
      </c>
      <c r="I21" s="10"/>
    </row>
    <row r="22" spans="1:9" x14ac:dyDescent="0.25">
      <c r="A22" s="7" t="s">
        <v>7</v>
      </c>
      <c r="B22" s="24"/>
      <c r="C22" s="24"/>
      <c r="D22" s="24"/>
      <c r="E22" s="24"/>
      <c r="F22" s="24"/>
      <c r="G22" s="8"/>
      <c r="H22" s="9">
        <f>SUM(H20/H19)*100</f>
        <v>100.36467185713495</v>
      </c>
      <c r="I22" s="10"/>
    </row>
    <row r="23" spans="1:9" x14ac:dyDescent="0.25">
      <c r="A23" s="7" t="s">
        <v>55</v>
      </c>
      <c r="B23" s="24"/>
      <c r="C23" s="24"/>
      <c r="D23" s="24"/>
      <c r="E23" s="24"/>
      <c r="F23" s="24"/>
      <c r="G23" s="8"/>
      <c r="H23" s="9">
        <f>SUM(G54)</f>
        <v>450834.41400000005</v>
      </c>
      <c r="I23" s="10"/>
    </row>
    <row r="24" spans="1:9" x14ac:dyDescent="0.25">
      <c r="A24" s="7" t="s">
        <v>37</v>
      </c>
      <c r="B24" s="24"/>
      <c r="C24" s="24"/>
      <c r="D24" s="24"/>
      <c r="E24" s="24"/>
      <c r="F24" s="24"/>
      <c r="G24" s="8"/>
      <c r="H24" s="9">
        <v>49487.39</v>
      </c>
      <c r="I24" s="10"/>
    </row>
    <row r="25" spans="1:9" x14ac:dyDescent="0.25">
      <c r="A25" s="7" t="s">
        <v>38</v>
      </c>
      <c r="B25" s="24"/>
      <c r="C25" s="24"/>
      <c r="D25" s="24"/>
      <c r="E25" s="24"/>
      <c r="F25" s="24"/>
      <c r="G25" s="8"/>
      <c r="H25" s="9">
        <f>SUM(H24+H20-H23)</f>
        <v>-121231.74400000001</v>
      </c>
      <c r="I25" s="10"/>
    </row>
    <row r="27" spans="1:9" x14ac:dyDescent="0.25">
      <c r="A27" s="23" t="s">
        <v>9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25">
      <c r="A28" s="1" t="s">
        <v>10</v>
      </c>
    </row>
    <row r="30" spans="1:9" ht="35.25" customHeight="1" x14ac:dyDescent="0.25">
      <c r="A30" s="7" t="s">
        <v>12</v>
      </c>
      <c r="B30" s="8"/>
      <c r="C30" s="7" t="s">
        <v>15</v>
      </c>
      <c r="D30" s="8"/>
      <c r="E30" s="7" t="s">
        <v>14</v>
      </c>
      <c r="F30" s="8"/>
      <c r="G30" s="9" t="s">
        <v>13</v>
      </c>
      <c r="H30" s="10"/>
      <c r="I30" s="2" t="s">
        <v>11</v>
      </c>
    </row>
    <row r="31" spans="1:9" x14ac:dyDescent="0.25">
      <c r="A31" s="7" t="s">
        <v>29</v>
      </c>
      <c r="B31" s="8"/>
      <c r="C31" s="11" t="s">
        <v>30</v>
      </c>
      <c r="D31" s="12"/>
      <c r="E31" s="13">
        <v>4.43</v>
      </c>
      <c r="F31" s="14"/>
      <c r="G31" s="9">
        <f>SUM(E31*1284.4*7)</f>
        <v>39829.243999999999</v>
      </c>
      <c r="H31" s="10"/>
      <c r="I31" s="4" t="s">
        <v>39</v>
      </c>
    </row>
    <row r="32" spans="1:9" x14ac:dyDescent="0.25">
      <c r="A32" s="7" t="s">
        <v>31</v>
      </c>
      <c r="B32" s="8"/>
      <c r="C32" s="11" t="s">
        <v>30</v>
      </c>
      <c r="D32" s="12"/>
      <c r="E32" s="13">
        <v>5.0199999999999996</v>
      </c>
      <c r="F32" s="14"/>
      <c r="G32" s="9">
        <f>SUM(E32*1284.4*5)</f>
        <v>32238.440000000002</v>
      </c>
      <c r="H32" s="10"/>
      <c r="I32" s="4" t="s">
        <v>39</v>
      </c>
    </row>
    <row r="33" spans="1:9" x14ac:dyDescent="0.25">
      <c r="A33" s="7" t="s">
        <v>40</v>
      </c>
      <c r="B33" s="8"/>
      <c r="C33" s="7">
        <v>3</v>
      </c>
      <c r="D33" s="8"/>
      <c r="E33" s="7">
        <v>655.99</v>
      </c>
      <c r="F33" s="8"/>
      <c r="G33" s="9">
        <v>1697.95</v>
      </c>
      <c r="H33" s="10"/>
      <c r="I33" s="3">
        <v>44573</v>
      </c>
    </row>
    <row r="34" spans="1:9" x14ac:dyDescent="0.25">
      <c r="A34" s="7" t="s">
        <v>41</v>
      </c>
      <c r="B34" s="8"/>
      <c r="C34" s="7">
        <v>2</v>
      </c>
      <c r="D34" s="8"/>
      <c r="E34" s="7">
        <v>828.34</v>
      </c>
      <c r="F34" s="8"/>
      <c r="G34" s="9">
        <f>SUM(C34*E34)</f>
        <v>1656.68</v>
      </c>
      <c r="H34" s="10"/>
      <c r="I34" s="3">
        <v>44571</v>
      </c>
    </row>
    <row r="35" spans="1:9" x14ac:dyDescent="0.25">
      <c r="A35" s="7" t="s">
        <v>40</v>
      </c>
      <c r="B35" s="8"/>
      <c r="C35" s="7">
        <v>3</v>
      </c>
      <c r="D35" s="8"/>
      <c r="E35" s="7">
        <v>655.99</v>
      </c>
      <c r="F35" s="8"/>
      <c r="G35" s="9">
        <v>1697.95</v>
      </c>
      <c r="H35" s="10"/>
      <c r="I35" s="3">
        <v>44624</v>
      </c>
    </row>
    <row r="36" spans="1:9" x14ac:dyDescent="0.25">
      <c r="A36" s="7" t="s">
        <v>40</v>
      </c>
      <c r="B36" s="8"/>
      <c r="C36" s="7">
        <v>3</v>
      </c>
      <c r="D36" s="8"/>
      <c r="E36" s="7">
        <v>655.99</v>
      </c>
      <c r="F36" s="8"/>
      <c r="G36" s="9">
        <v>1697.95</v>
      </c>
      <c r="H36" s="10"/>
      <c r="I36" s="3">
        <v>44634</v>
      </c>
    </row>
    <row r="37" spans="1:9" x14ac:dyDescent="0.25">
      <c r="A37" s="7" t="s">
        <v>40</v>
      </c>
      <c r="B37" s="8"/>
      <c r="C37" s="7">
        <v>3</v>
      </c>
      <c r="D37" s="8"/>
      <c r="E37" s="7">
        <v>655.99</v>
      </c>
      <c r="F37" s="8"/>
      <c r="G37" s="9">
        <v>1697.95</v>
      </c>
      <c r="H37" s="10"/>
      <c r="I37" s="3">
        <v>44638</v>
      </c>
    </row>
    <row r="38" spans="1:9" x14ac:dyDescent="0.25">
      <c r="A38" s="7" t="s">
        <v>42</v>
      </c>
      <c r="B38" s="8"/>
      <c r="C38" s="7">
        <v>1</v>
      </c>
      <c r="D38" s="8"/>
      <c r="E38" s="7">
        <v>88720</v>
      </c>
      <c r="F38" s="8"/>
      <c r="G38" s="9">
        <f t="shared" ref="G38" si="0">SUM(C38*E38)</f>
        <v>88720</v>
      </c>
      <c r="H38" s="10"/>
      <c r="I38" s="3">
        <v>44655</v>
      </c>
    </row>
    <row r="39" spans="1:9" x14ac:dyDescent="0.25">
      <c r="A39" s="7" t="s">
        <v>43</v>
      </c>
      <c r="B39" s="8"/>
      <c r="C39" s="7">
        <v>1</v>
      </c>
      <c r="D39" s="8"/>
      <c r="E39" s="7">
        <v>87650</v>
      </c>
      <c r="F39" s="8"/>
      <c r="G39" s="9">
        <f>SUM(C39*E39)</f>
        <v>87650</v>
      </c>
      <c r="H39" s="10"/>
      <c r="I39" s="3">
        <v>44662</v>
      </c>
    </row>
    <row r="40" spans="1:9" x14ac:dyDescent="0.25">
      <c r="A40" s="7" t="s">
        <v>44</v>
      </c>
      <c r="B40" s="8"/>
      <c r="C40" s="7">
        <v>4</v>
      </c>
      <c r="D40" s="8"/>
      <c r="E40" s="7">
        <v>778.5</v>
      </c>
      <c r="F40" s="8"/>
      <c r="G40" s="9">
        <f t="shared" ref="G40" si="1">SUM(C40*E40)</f>
        <v>3114</v>
      </c>
      <c r="H40" s="10"/>
      <c r="I40" s="3">
        <v>44797</v>
      </c>
    </row>
    <row r="41" spans="1:9" x14ac:dyDescent="0.25">
      <c r="A41" s="7" t="s">
        <v>45</v>
      </c>
      <c r="B41" s="8"/>
      <c r="C41" s="7">
        <v>12</v>
      </c>
      <c r="D41" s="8"/>
      <c r="E41" s="7">
        <v>928.2</v>
      </c>
      <c r="F41" s="8"/>
      <c r="G41" s="9">
        <f>SUM(C41*E41)</f>
        <v>11138.400000000001</v>
      </c>
      <c r="H41" s="10"/>
      <c r="I41" s="3">
        <v>44732</v>
      </c>
    </row>
    <row r="42" spans="1:9" x14ac:dyDescent="0.25">
      <c r="A42" s="7" t="s">
        <v>44</v>
      </c>
      <c r="B42" s="8"/>
      <c r="C42" s="7">
        <v>4</v>
      </c>
      <c r="D42" s="8"/>
      <c r="E42" s="7">
        <v>1005</v>
      </c>
      <c r="F42" s="8"/>
      <c r="G42" s="9">
        <f t="shared" ref="G42:G43" si="2">SUM(C42*E42)</f>
        <v>4020</v>
      </c>
      <c r="H42" s="10"/>
      <c r="I42" s="3">
        <v>44797</v>
      </c>
    </row>
    <row r="43" spans="1:9" x14ac:dyDescent="0.25">
      <c r="A43" s="7" t="s">
        <v>44</v>
      </c>
      <c r="B43" s="8"/>
      <c r="C43" s="7">
        <v>2</v>
      </c>
      <c r="D43" s="8"/>
      <c r="E43" s="7">
        <v>1005.6</v>
      </c>
      <c r="F43" s="8"/>
      <c r="G43" s="9">
        <f t="shared" si="2"/>
        <v>2011.2</v>
      </c>
      <c r="H43" s="10"/>
      <c r="I43" s="3">
        <v>44797</v>
      </c>
    </row>
    <row r="44" spans="1:9" x14ac:dyDescent="0.25">
      <c r="A44" s="7" t="s">
        <v>46</v>
      </c>
      <c r="B44" s="8"/>
      <c r="C44" s="7">
        <v>1</v>
      </c>
      <c r="D44" s="8"/>
      <c r="E44" s="7">
        <v>4130.8999999999996</v>
      </c>
      <c r="F44" s="8"/>
      <c r="G44" s="9">
        <f t="shared" ref="G44" si="3">SUM(C44*E44)</f>
        <v>4130.8999999999996</v>
      </c>
      <c r="H44" s="10"/>
      <c r="I44" s="3">
        <v>44844</v>
      </c>
    </row>
    <row r="45" spans="1:9" ht="29.25" customHeight="1" x14ac:dyDescent="0.25">
      <c r="A45" s="7" t="s">
        <v>47</v>
      </c>
      <c r="B45" s="8"/>
      <c r="C45" s="7">
        <v>12</v>
      </c>
      <c r="D45" s="8"/>
      <c r="E45" s="7">
        <v>693.79</v>
      </c>
      <c r="F45" s="8"/>
      <c r="G45" s="9">
        <v>8325.43</v>
      </c>
      <c r="H45" s="10"/>
      <c r="I45" s="3">
        <v>44572</v>
      </c>
    </row>
    <row r="46" spans="1:9" x14ac:dyDescent="0.25">
      <c r="A46" s="7" t="s">
        <v>48</v>
      </c>
      <c r="B46" s="8"/>
      <c r="C46" s="7">
        <v>1</v>
      </c>
      <c r="D46" s="8"/>
      <c r="E46" s="7">
        <v>1817.56</v>
      </c>
      <c r="F46" s="8"/>
      <c r="G46" s="9">
        <f t="shared" ref="G46:G53" si="4">SUM(C46*E46)</f>
        <v>1817.56</v>
      </c>
      <c r="H46" s="10"/>
      <c r="I46" s="3">
        <v>44592</v>
      </c>
    </row>
    <row r="47" spans="1:9" x14ac:dyDescent="0.25">
      <c r="A47" s="7" t="s">
        <v>49</v>
      </c>
      <c r="B47" s="8"/>
      <c r="C47" s="7">
        <v>1</v>
      </c>
      <c r="D47" s="8"/>
      <c r="E47" s="7">
        <v>449.16</v>
      </c>
      <c r="F47" s="8"/>
      <c r="G47" s="9">
        <f t="shared" si="4"/>
        <v>449.16</v>
      </c>
      <c r="H47" s="10"/>
      <c r="I47" s="3">
        <v>44855</v>
      </c>
    </row>
    <row r="48" spans="1:9" x14ac:dyDescent="0.25">
      <c r="A48" s="7" t="s">
        <v>50</v>
      </c>
      <c r="B48" s="8"/>
      <c r="C48" s="7">
        <v>12</v>
      </c>
      <c r="D48" s="8"/>
      <c r="E48" s="7">
        <v>886.1</v>
      </c>
      <c r="F48" s="8"/>
      <c r="G48" s="9">
        <f t="shared" si="4"/>
        <v>10633.2</v>
      </c>
      <c r="H48" s="10"/>
      <c r="I48" s="3">
        <v>44810</v>
      </c>
    </row>
    <row r="49" spans="1:9" x14ac:dyDescent="0.25">
      <c r="A49" s="7" t="s">
        <v>49</v>
      </c>
      <c r="B49" s="8"/>
      <c r="C49" s="7">
        <v>3</v>
      </c>
      <c r="D49" s="8"/>
      <c r="E49" s="7">
        <v>672.8</v>
      </c>
      <c r="F49" s="8"/>
      <c r="G49" s="9">
        <f t="shared" si="4"/>
        <v>2018.3999999999999</v>
      </c>
      <c r="H49" s="10"/>
      <c r="I49" s="3">
        <v>44897</v>
      </c>
    </row>
    <row r="50" spans="1:9" x14ac:dyDescent="0.25">
      <c r="A50" s="7" t="s">
        <v>51</v>
      </c>
      <c r="B50" s="8"/>
      <c r="C50" s="7">
        <v>1</v>
      </c>
      <c r="D50" s="8"/>
      <c r="E50" s="7">
        <v>38720</v>
      </c>
      <c r="F50" s="8"/>
      <c r="G50" s="9">
        <f t="shared" si="4"/>
        <v>38720</v>
      </c>
      <c r="H50" s="10"/>
      <c r="I50" s="3">
        <v>44924</v>
      </c>
    </row>
    <row r="51" spans="1:9" x14ac:dyDescent="0.25">
      <c r="A51" s="7" t="s">
        <v>52</v>
      </c>
      <c r="B51" s="8"/>
      <c r="C51" s="7">
        <v>1</v>
      </c>
      <c r="D51" s="8"/>
      <c r="E51" s="7">
        <v>98670</v>
      </c>
      <c r="F51" s="8"/>
      <c r="G51" s="9">
        <f t="shared" si="4"/>
        <v>98670</v>
      </c>
      <c r="H51" s="10"/>
      <c r="I51" s="3">
        <v>44685</v>
      </c>
    </row>
    <row r="52" spans="1:9" x14ac:dyDescent="0.25">
      <c r="A52" s="7" t="s">
        <v>53</v>
      </c>
      <c r="B52" s="8"/>
      <c r="C52" s="7">
        <v>1</v>
      </c>
      <c r="D52" s="8"/>
      <c r="E52" s="7">
        <v>5900</v>
      </c>
      <c r="F52" s="8"/>
      <c r="G52" s="9">
        <f t="shared" si="4"/>
        <v>5900</v>
      </c>
      <c r="H52" s="10"/>
      <c r="I52" s="3">
        <v>44741</v>
      </c>
    </row>
    <row r="53" spans="1:9" x14ac:dyDescent="0.25">
      <c r="A53" s="7" t="s">
        <v>54</v>
      </c>
      <c r="B53" s="8"/>
      <c r="C53" s="7">
        <v>3</v>
      </c>
      <c r="D53" s="8"/>
      <c r="E53" s="7">
        <v>1000</v>
      </c>
      <c r="F53" s="8"/>
      <c r="G53" s="9">
        <f t="shared" si="4"/>
        <v>3000</v>
      </c>
      <c r="H53" s="10"/>
      <c r="I53" s="3">
        <v>44923</v>
      </c>
    </row>
    <row r="54" spans="1:9" x14ac:dyDescent="0.25">
      <c r="A54" s="7" t="s">
        <v>16</v>
      </c>
      <c r="B54" s="8"/>
      <c r="C54" s="7"/>
      <c r="D54" s="8"/>
      <c r="E54" s="7"/>
      <c r="F54" s="8"/>
      <c r="G54" s="9">
        <f>SUM(G31:H53)</f>
        <v>450834.41400000005</v>
      </c>
      <c r="H54" s="10"/>
      <c r="I54" s="4"/>
    </row>
    <row r="56" spans="1:9" x14ac:dyDescent="0.25">
      <c r="B56" t="s">
        <v>28</v>
      </c>
      <c r="C56" t="s">
        <v>36</v>
      </c>
    </row>
    <row r="57" spans="1:9" x14ac:dyDescent="0.25">
      <c r="B57" t="s">
        <v>27</v>
      </c>
    </row>
    <row r="59" spans="1:9" x14ac:dyDescent="0.25">
      <c r="B59" t="s">
        <v>21</v>
      </c>
      <c r="C59" t="s">
        <v>22</v>
      </c>
    </row>
    <row r="60" spans="1:9" x14ac:dyDescent="0.25">
      <c r="B60" t="s">
        <v>27</v>
      </c>
    </row>
    <row r="62" spans="1:9" x14ac:dyDescent="0.25">
      <c r="B62" t="s">
        <v>23</v>
      </c>
      <c r="C62" t="s">
        <v>24</v>
      </c>
    </row>
    <row r="63" spans="1:9" x14ac:dyDescent="0.25">
      <c r="B63" t="s">
        <v>25</v>
      </c>
    </row>
  </sheetData>
  <mergeCells count="120">
    <mergeCell ref="A53:B53"/>
    <mergeCell ref="C53:D53"/>
    <mergeCell ref="E53:F53"/>
    <mergeCell ref="G53:H53"/>
    <mergeCell ref="A51:B51"/>
    <mergeCell ref="C51:D51"/>
    <mergeCell ref="E51:F51"/>
    <mergeCell ref="G51:H51"/>
    <mergeCell ref="A52:B52"/>
    <mergeCell ref="C52:D52"/>
    <mergeCell ref="E52:F52"/>
    <mergeCell ref="G52:H52"/>
    <mergeCell ref="A49:B49"/>
    <mergeCell ref="C49:D49"/>
    <mergeCell ref="E49:F49"/>
    <mergeCell ref="G49:H49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E48:F48"/>
    <mergeCell ref="G48:H48"/>
    <mergeCell ref="E34:F34"/>
    <mergeCell ref="G34:H34"/>
    <mergeCell ref="A38:B38"/>
    <mergeCell ref="C38:D38"/>
    <mergeCell ref="E38:F38"/>
    <mergeCell ref="G38:H38"/>
    <mergeCell ref="A34:B34"/>
    <mergeCell ref="C34:D34"/>
    <mergeCell ref="A35:B35"/>
    <mergeCell ref="C35:D35"/>
    <mergeCell ref="E35:F35"/>
    <mergeCell ref="G35:H35"/>
    <mergeCell ref="A36:B36"/>
    <mergeCell ref="C36:D36"/>
    <mergeCell ref="E36:F36"/>
    <mergeCell ref="G36:H36"/>
    <mergeCell ref="A27:I27"/>
    <mergeCell ref="H24:I24"/>
    <mergeCell ref="H25:I25"/>
    <mergeCell ref="A20:G20"/>
    <mergeCell ref="H20:I20"/>
    <mergeCell ref="A19:G19"/>
    <mergeCell ref="A21:G21"/>
    <mergeCell ref="A22:G22"/>
    <mergeCell ref="A54:B54"/>
    <mergeCell ref="C54:D54"/>
    <mergeCell ref="E54:F54"/>
    <mergeCell ref="G54:H54"/>
    <mergeCell ref="A23:G23"/>
    <mergeCell ref="A24:G24"/>
    <mergeCell ref="A25:G25"/>
    <mergeCell ref="H19:I19"/>
    <mergeCell ref="H21:I21"/>
    <mergeCell ref="H22:I22"/>
    <mergeCell ref="H23:I23"/>
    <mergeCell ref="G30:H30"/>
    <mergeCell ref="C33:D33"/>
    <mergeCell ref="E33:F33"/>
    <mergeCell ref="G33:H33"/>
    <mergeCell ref="A1:I1"/>
    <mergeCell ref="A2:I4"/>
    <mergeCell ref="A6:I6"/>
    <mergeCell ref="A17:I17"/>
    <mergeCell ref="A18:I18"/>
    <mergeCell ref="A39:B39"/>
    <mergeCell ref="C39:D39"/>
    <mergeCell ref="E39:F39"/>
    <mergeCell ref="G39:H39"/>
    <mergeCell ref="A41:B41"/>
    <mergeCell ref="C41:D41"/>
    <mergeCell ref="E41:F41"/>
    <mergeCell ref="G41:H41"/>
    <mergeCell ref="A40:B40"/>
    <mergeCell ref="C40:D40"/>
    <mergeCell ref="E40:F40"/>
    <mergeCell ref="A44:B44"/>
    <mergeCell ref="G40:H40"/>
    <mergeCell ref="A33:B33"/>
    <mergeCell ref="G32:H32"/>
    <mergeCell ref="A30:B30"/>
    <mergeCell ref="C30:D30"/>
    <mergeCell ref="E30:F30"/>
    <mergeCell ref="G44:H44"/>
    <mergeCell ref="E44:F44"/>
    <mergeCell ref="C44:D44"/>
    <mergeCell ref="A31:B31"/>
    <mergeCell ref="C31:D31"/>
    <mergeCell ref="E31:F31"/>
    <mergeCell ref="G31:H31"/>
    <mergeCell ref="A32:B32"/>
    <mergeCell ref="C32:D32"/>
    <mergeCell ref="E32:F32"/>
    <mergeCell ref="A37:B37"/>
    <mergeCell ref="C37:D37"/>
    <mergeCell ref="E37:F37"/>
    <mergeCell ref="G37:H37"/>
    <mergeCell ref="A42:B42"/>
    <mergeCell ref="C42:D42"/>
    <mergeCell ref="E42:F42"/>
    <mergeCell ref="G42:H42"/>
    <mergeCell ref="A43:B43"/>
    <mergeCell ref="C43:D43"/>
    <mergeCell ref="E43:F43"/>
    <mergeCell ref="G43:H43"/>
    <mergeCell ref="A45:B45"/>
    <mergeCell ref="C45:D45"/>
    <mergeCell ref="E45:F45"/>
    <mergeCell ref="G45:H45"/>
    <mergeCell ref="A46:B46"/>
    <mergeCell ref="C46:D46"/>
    <mergeCell ref="E46:F46"/>
    <mergeCell ref="G46:H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2023-03-16T11:14:11Z</dcterms:modified>
</cp:coreProperties>
</file>